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Sayfa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Mimtek3</author>
  </authors>
  <commentList>
    <comment ref="C19" authorId="0">
      <text>
        <r>
          <rPr>
            <b/>
            <sz val="9"/>
            <rFont val="Tahoma"/>
            <family val="2"/>
          </rPr>
          <t>Mimtek3: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<sst xmlns="http://schemas.openxmlformats.org/spreadsheetml/2006/main" count="55" uniqueCount="54">
  <si>
    <t>Pm(Bar/m)=</t>
  </si>
  <si>
    <t>HAZEN WILLIAMS METODU İLE BORU KAYBI HESABI</t>
  </si>
  <si>
    <t>C</t>
  </si>
  <si>
    <t>C= Sürtünme kaybı katsayısı - Friction loss coefficient</t>
  </si>
  <si>
    <t>Pm= Basınç kaybı -  Pressure loss - m</t>
  </si>
  <si>
    <t>Qm= Debi  Flow (m3/h)</t>
  </si>
  <si>
    <t>PIPE LOSS CALCULATION WITH HAZEN WILLIAMS METHOD</t>
  </si>
  <si>
    <t>dm= Lamella hücre çapı - Tubesettler cell diameter</t>
  </si>
  <si>
    <t>LT-m</t>
  </si>
  <si>
    <t>D-mm</t>
  </si>
  <si>
    <t>Lamella hücre çapı-Lamella cell diameter</t>
  </si>
  <si>
    <t xml:space="preserve">Q - lt/dak </t>
  </si>
  <si>
    <t>lt/min.</t>
  </si>
  <si>
    <t>Debi Gir - Flow input</t>
  </si>
  <si>
    <t xml:space="preserve"> Lenght of lamella (1-2 m ) Gir- input</t>
  </si>
  <si>
    <t>P-bar/m</t>
  </si>
  <si>
    <t>P- mSS/m</t>
  </si>
  <si>
    <t>ARITIM.NET - LAMELLA.NET  - TUBESETTLER.COM</t>
  </si>
  <si>
    <t>MODEL</t>
  </si>
  <si>
    <t>CT44</t>
  </si>
  <si>
    <t>CT48</t>
  </si>
  <si>
    <t>CT52</t>
  </si>
  <si>
    <t>CT54</t>
  </si>
  <si>
    <t>CT55</t>
  </si>
  <si>
    <t>CT60</t>
  </si>
  <si>
    <t>CT68</t>
  </si>
  <si>
    <t>A (mm2)</t>
  </si>
  <si>
    <t>INPUT</t>
  </si>
  <si>
    <t>A (m2)</t>
  </si>
  <si>
    <t>Q=V*A</t>
  </si>
  <si>
    <t>D (mm)</t>
  </si>
  <si>
    <r>
      <rPr>
        <b/>
        <sz val="11"/>
        <color indexed="8"/>
        <rFont val="Calibri"/>
        <family val="2"/>
      </rPr>
      <t xml:space="preserve">A (mm2) : </t>
    </r>
    <r>
      <rPr>
        <sz val="11"/>
        <color indexed="8"/>
        <rFont val="Calibri"/>
        <family val="2"/>
      </rPr>
      <t>Taken from product model specifications from web safa</t>
    </r>
  </si>
  <si>
    <r>
      <rPr>
        <b/>
        <sz val="11"/>
        <color indexed="8"/>
        <rFont val="Calibri"/>
        <family val="2"/>
      </rPr>
      <t xml:space="preserve">A (mm2) : </t>
    </r>
    <r>
      <rPr>
        <sz val="11"/>
        <color indexed="8"/>
        <rFont val="Calibri"/>
        <family val="2"/>
      </rPr>
      <t>Web safa'daki ürün modeli spesifikasyonlarından alınmıştır</t>
    </r>
  </si>
  <si>
    <t>P-mSS/LT-m</t>
  </si>
  <si>
    <t>P -bar/LT-m</t>
  </si>
  <si>
    <t>PVC/PP Katsayı-Coefficient</t>
  </si>
  <si>
    <t>D^4,87(mm)</t>
  </si>
  <si>
    <t xml:space="preserve">Qm^1,85(lt/dk) </t>
  </si>
  <si>
    <t xml:space="preserve"> x        10^5</t>
  </si>
  <si>
    <t xml:space="preserve">       C^1,85        x</t>
  </si>
  <si>
    <t xml:space="preserve">         6,05  x</t>
  </si>
  <si>
    <t>Qmax (m3/h/m2)</t>
  </si>
  <si>
    <t>Vh (m/h)</t>
  </si>
  <si>
    <t>TA (m2-A60)</t>
  </si>
  <si>
    <t>Qm-m3/h</t>
  </si>
  <si>
    <t>Qm (m3/h)</t>
  </si>
  <si>
    <r>
      <rPr>
        <b/>
        <sz val="11"/>
        <color indexed="8"/>
        <rFont val="Calibri"/>
        <family val="2"/>
      </rPr>
      <t>Q m (m3/h)</t>
    </r>
    <r>
      <rPr>
        <sz val="11"/>
        <color indexed="8"/>
        <rFont val="Calibri"/>
        <family val="2"/>
      </rPr>
      <t xml:space="preserve"> :  1 hücreden akan su -water flowing through 1 cell</t>
    </r>
  </si>
  <si>
    <r>
      <rPr>
        <b/>
        <sz val="11"/>
        <color indexed="8"/>
        <rFont val="Calibri"/>
        <family val="2"/>
      </rPr>
      <t>TA: (m2-A60) :</t>
    </r>
    <r>
      <rPr>
        <sz val="11"/>
        <color indexed="8"/>
        <rFont val="Calibri"/>
        <family val="2"/>
      </rPr>
      <t xml:space="preserve"> Toplan Aktif alan-Total Active area</t>
    </r>
  </si>
  <si>
    <r>
      <rPr>
        <b/>
        <sz val="11"/>
        <color indexed="8"/>
        <rFont val="Calibri"/>
        <family val="2"/>
      </rPr>
      <t>Q max (m3/h/m2)</t>
    </r>
    <r>
      <rPr>
        <sz val="11"/>
        <color indexed="8"/>
        <rFont val="Calibri"/>
        <family val="2"/>
      </rPr>
      <t xml:space="preserve"> : Önerilen Maks. Hız - (1 m3 lamelden geçen saatlik debi) - Recommended Max. Speed - (hourly flow through 1 m3 lamella)</t>
    </r>
  </si>
  <si>
    <r>
      <rPr>
        <b/>
        <sz val="11"/>
        <color indexed="8"/>
        <rFont val="Calibri"/>
        <family val="2"/>
      </rPr>
      <t xml:space="preserve">Vh (m/h): </t>
    </r>
    <r>
      <rPr>
        <sz val="11"/>
        <color indexed="8"/>
        <rFont val="Calibri"/>
        <family val="2"/>
      </rPr>
      <t>Hazen hızı - Hazen speed</t>
    </r>
  </si>
  <si>
    <t>tubesettler.com - lamella.net</t>
  </si>
  <si>
    <t xml:space="preserve">   Sonuç çok çok az-İhmal edilebilir</t>
  </si>
  <si>
    <t xml:space="preserve">   The result is very very little - Ignore</t>
  </si>
  <si>
    <t xml:space="preserve">   Sonuç çok çok küçük-İhmal edilebilir</t>
  </si>
</sst>
</file>

<file path=xl/styles.xml><?xml version="1.0" encoding="utf-8"?>
<styleSheet xmlns="http://schemas.openxmlformats.org/spreadsheetml/2006/main">
  <numFmts count="3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0"/>
    <numFmt numFmtId="181" formatCode="0.0000000000"/>
    <numFmt numFmtId="182" formatCode="#,##0.0000000000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[$¥€-2]\ #,##0.00_);[Red]\([$€-2]\ #,##0.00\)"/>
    <numFmt numFmtId="187" formatCode="0.000000"/>
    <numFmt numFmtId="188" formatCode="0.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u val="single"/>
      <sz val="12.1"/>
      <color indexed="1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5"/>
      <color indexed="8"/>
      <name val="Calibri"/>
      <family val="2"/>
    </font>
    <font>
      <sz val="11"/>
      <color indexed="55"/>
      <name val="Calibri"/>
      <family val="2"/>
    </font>
    <font>
      <sz val="10"/>
      <color indexed="62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theme="1"/>
      <name val="Calibri"/>
      <family val="2"/>
    </font>
    <font>
      <sz val="11"/>
      <color theme="0" tint="-0.3499799966812134"/>
      <name val="Calibri"/>
      <family val="2"/>
    </font>
    <font>
      <sz val="10"/>
      <color rgb="FF4F228D"/>
      <name val="Arial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1" fillId="25" borderId="8" applyNumberFormat="0" applyFont="0" applyAlignment="0" applyProtection="0"/>
    <xf numFmtId="0" fontId="42" fillId="2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 hidden="1" locked="0"/>
    </xf>
    <xf numFmtId="0" fontId="45" fillId="0" borderId="0" xfId="0" applyFont="1" applyAlignment="1" applyProtection="1">
      <alignment horizontal="left"/>
      <protection hidden="1" locked="0"/>
    </xf>
    <xf numFmtId="0" fontId="0" fillId="0" borderId="0" xfId="0" applyAlignment="1" applyProtection="1">
      <alignment/>
      <protection hidden="1" locked="0"/>
    </xf>
    <xf numFmtId="0" fontId="45" fillId="0" borderId="0" xfId="0" applyFont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/>
      <protection hidden="1" locked="0"/>
    </xf>
    <xf numFmtId="0" fontId="0" fillId="0" borderId="0" xfId="0" applyBorder="1" applyAlignment="1" applyProtection="1">
      <alignment/>
      <protection hidden="1" locked="0"/>
    </xf>
    <xf numFmtId="0" fontId="0" fillId="0" borderId="10" xfId="0" applyBorder="1" applyAlignment="1" applyProtection="1">
      <alignment/>
      <protection hidden="1" locked="0"/>
    </xf>
    <xf numFmtId="0" fontId="0" fillId="0" borderId="11" xfId="0" applyBorder="1" applyAlignment="1" applyProtection="1">
      <alignment/>
      <protection hidden="1" locked="0"/>
    </xf>
    <xf numFmtId="0" fontId="0" fillId="0" borderId="12" xfId="0" applyBorder="1" applyAlignment="1" applyProtection="1">
      <alignment/>
      <protection hidden="1" locked="0"/>
    </xf>
    <xf numFmtId="0" fontId="5" fillId="0" borderId="0" xfId="47" applyFill="1" applyAlignment="1" applyProtection="1">
      <alignment vertical="center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2" fillId="0" borderId="0" xfId="0" applyFont="1" applyBorder="1" applyAlignment="1" applyProtection="1">
      <alignment/>
      <protection hidden="1" locked="0"/>
    </xf>
    <xf numFmtId="0" fontId="0" fillId="0" borderId="14" xfId="0" applyBorder="1" applyAlignment="1" applyProtection="1">
      <alignment/>
      <protection hidden="1" locked="0"/>
    </xf>
    <xf numFmtId="0" fontId="0" fillId="0" borderId="13" xfId="0" applyBorder="1" applyAlignment="1" applyProtection="1">
      <alignment/>
      <protection hidden="1" locked="0"/>
    </xf>
    <xf numFmtId="0" fontId="0" fillId="0" borderId="14" xfId="0" applyBorder="1" applyAlignment="1" applyProtection="1">
      <alignment/>
      <protection hidden="1" locked="0"/>
    </xf>
    <xf numFmtId="0" fontId="46" fillId="0" borderId="0" xfId="0" applyFont="1" applyAlignment="1" applyProtection="1">
      <alignment/>
      <protection hidden="1" locked="0"/>
    </xf>
    <xf numFmtId="0" fontId="0" fillId="0" borderId="13" xfId="0" applyBorder="1" applyAlignment="1" applyProtection="1">
      <alignment horizontal="center"/>
      <protection hidden="1" locked="0"/>
    </xf>
    <xf numFmtId="0" fontId="0" fillId="0" borderId="15" xfId="0" applyBorder="1" applyAlignment="1" applyProtection="1">
      <alignment horizontal="center"/>
      <protection hidden="1" locked="0"/>
    </xf>
    <xf numFmtId="0" fontId="0" fillId="0" borderId="16" xfId="0" applyBorder="1" applyAlignment="1" applyProtection="1">
      <alignment/>
      <protection hidden="1" locked="0"/>
    </xf>
    <xf numFmtId="0" fontId="0" fillId="0" borderId="17" xfId="0" applyBorder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 locked="0"/>
    </xf>
    <xf numFmtId="0" fontId="0" fillId="0" borderId="15" xfId="0" applyBorder="1" applyAlignment="1" applyProtection="1">
      <alignment/>
      <protection hidden="1" locked="0"/>
    </xf>
    <xf numFmtId="0" fontId="0" fillId="0" borderId="10" xfId="0" applyBorder="1" applyAlignment="1" applyProtection="1">
      <alignment horizontal="center"/>
      <protection hidden="1" locked="0"/>
    </xf>
    <xf numFmtId="0" fontId="2" fillId="0" borderId="0" xfId="0" applyFont="1" applyAlignment="1" applyProtection="1">
      <alignment horizontal="center"/>
      <protection hidden="1"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 horizontal="center"/>
      <protection hidden="1" locked="0"/>
    </xf>
    <xf numFmtId="0" fontId="47" fillId="0" borderId="0" xfId="0" applyFont="1" applyAlignment="1">
      <alignment horizontal="center"/>
    </xf>
    <xf numFmtId="2" fontId="1" fillId="0" borderId="0" xfId="0" applyNumberFormat="1" applyFont="1" applyAlignment="1" applyProtection="1">
      <alignment horizontal="center"/>
      <protection hidden="1" locked="0"/>
    </xf>
    <xf numFmtId="0" fontId="1" fillId="0" borderId="0" xfId="0" applyFont="1" applyAlignment="1" applyProtection="1">
      <alignment horizontal="left"/>
      <protection hidden="1" locked="0"/>
    </xf>
    <xf numFmtId="187" fontId="1" fillId="0" borderId="0" xfId="0" applyNumberFormat="1" applyFont="1" applyAlignment="1" applyProtection="1">
      <alignment horizontal="center"/>
      <protection hidden="1" locked="0"/>
    </xf>
    <xf numFmtId="180" fontId="1" fillId="0" borderId="0" xfId="0" applyNumberFormat="1" applyFont="1" applyAlignment="1" applyProtection="1">
      <alignment horizontal="center"/>
      <protection hidden="1" locked="0"/>
    </xf>
    <xf numFmtId="0" fontId="48" fillId="4" borderId="18" xfId="0" applyFont="1" applyFill="1" applyBorder="1" applyAlignment="1" applyProtection="1">
      <alignment horizontal="center"/>
      <protection hidden="1" locked="0"/>
    </xf>
    <xf numFmtId="0" fontId="48" fillId="33" borderId="18" xfId="0" applyFont="1" applyFill="1" applyBorder="1" applyAlignment="1" applyProtection="1">
      <alignment horizontal="center"/>
      <protection hidden="1" locked="0"/>
    </xf>
    <xf numFmtId="0" fontId="48" fillId="34" borderId="18" xfId="0" applyFont="1" applyFill="1" applyBorder="1" applyAlignment="1" applyProtection="1">
      <alignment horizontal="center"/>
      <protection hidden="1" locked="0"/>
    </xf>
    <xf numFmtId="0" fontId="48" fillId="3" borderId="18" xfId="0" applyFont="1" applyFill="1" applyBorder="1" applyAlignment="1" applyProtection="1">
      <alignment horizontal="center"/>
      <protection hidden="1" locked="0"/>
    </xf>
    <xf numFmtId="2" fontId="1" fillId="4" borderId="18" xfId="0" applyNumberFormat="1" applyFont="1" applyFill="1" applyBorder="1" applyAlignment="1" applyProtection="1">
      <alignment horizontal="center"/>
      <protection hidden="1" locked="0"/>
    </xf>
    <xf numFmtId="180" fontId="1" fillId="33" borderId="18" xfId="0" applyNumberFormat="1" applyFont="1" applyFill="1" applyBorder="1" applyAlignment="1" applyProtection="1">
      <alignment horizontal="center"/>
      <protection hidden="1" locked="0"/>
    </xf>
    <xf numFmtId="0" fontId="1" fillId="3" borderId="18" xfId="0" applyFont="1" applyFill="1" applyBorder="1" applyAlignment="1" applyProtection="1">
      <alignment horizontal="center"/>
      <protection hidden="1" locked="0"/>
    </xf>
    <xf numFmtId="0" fontId="1" fillId="0" borderId="18" xfId="0" applyFont="1" applyFill="1" applyBorder="1" applyAlignment="1" applyProtection="1">
      <alignment horizontal="center"/>
      <protection hidden="1" locked="0"/>
    </xf>
    <xf numFmtId="187" fontId="1" fillId="0" borderId="18" xfId="0" applyNumberFormat="1" applyFont="1" applyFill="1" applyBorder="1" applyAlignment="1" applyProtection="1">
      <alignment horizontal="center"/>
      <protection hidden="1" locked="0"/>
    </xf>
    <xf numFmtId="2" fontId="1" fillId="0" borderId="18" xfId="0" applyNumberFormat="1" applyFont="1" applyFill="1" applyBorder="1" applyAlignment="1" applyProtection="1">
      <alignment horizontal="center"/>
      <protection hidden="1" locked="0"/>
    </xf>
    <xf numFmtId="0" fontId="0" fillId="0" borderId="18" xfId="0" applyFill="1" applyBorder="1" applyAlignment="1" applyProtection="1">
      <alignment horizontal="center"/>
      <protection hidden="1" locked="0"/>
    </xf>
    <xf numFmtId="2" fontId="0" fillId="0" borderId="18" xfId="0" applyNumberFormat="1" applyBorder="1" applyAlignment="1" applyProtection="1">
      <alignment horizontal="center"/>
      <protection hidden="1" locked="0"/>
    </xf>
    <xf numFmtId="0" fontId="0" fillId="0" borderId="0" xfId="0" applyAlignment="1" applyProtection="1">
      <alignment horizontal="center"/>
      <protection hidden="1" locked="0"/>
    </xf>
    <xf numFmtId="181" fontId="0" fillId="7" borderId="19" xfId="0" applyNumberFormat="1" applyFill="1" applyBorder="1" applyAlignment="1" applyProtection="1">
      <alignment horizontal="center"/>
      <protection hidden="1" locked="0"/>
    </xf>
    <xf numFmtId="181" fontId="0" fillId="7" borderId="20" xfId="0" applyNumberFormat="1" applyFill="1" applyBorder="1" applyAlignment="1" applyProtection="1">
      <alignment horizontal="center"/>
      <protection hidden="1" locked="0"/>
    </xf>
    <xf numFmtId="0" fontId="0" fillId="0" borderId="11" xfId="0" applyBorder="1" applyAlignment="1" applyProtection="1">
      <alignment horizontal="center"/>
      <protection hidden="1" locked="0"/>
    </xf>
    <xf numFmtId="0" fontId="0" fillId="0" borderId="12" xfId="0" applyBorder="1" applyAlignment="1" applyProtection="1">
      <alignment horizontal="center"/>
      <protection hidden="1" locked="0"/>
    </xf>
    <xf numFmtId="0" fontId="0" fillId="0" borderId="0" xfId="0" applyBorder="1" applyAlignment="1" applyProtection="1">
      <alignment horizontal="center"/>
      <protection hidden="1" locked="0"/>
    </xf>
    <xf numFmtId="0" fontId="0" fillId="0" borderId="14" xfId="0" applyBorder="1" applyAlignment="1" applyProtection="1">
      <alignment horizontal="center"/>
      <protection hidden="1" locked="0"/>
    </xf>
    <xf numFmtId="182" fontId="48" fillId="7" borderId="19" xfId="0" applyNumberFormat="1" applyFont="1" applyFill="1" applyBorder="1" applyAlignment="1" applyProtection="1">
      <alignment horizontal="center"/>
      <protection hidden="1" locked="0"/>
    </xf>
    <xf numFmtId="182" fontId="48" fillId="7" borderId="20" xfId="0" applyNumberFormat="1" applyFont="1" applyFill="1" applyBorder="1" applyAlignment="1" applyProtection="1">
      <alignment horizontal="center"/>
      <protection hidden="1" locked="0"/>
    </xf>
    <xf numFmtId="182" fontId="0" fillId="7" borderId="19" xfId="0" applyNumberFormat="1" applyFill="1" applyBorder="1" applyAlignment="1" applyProtection="1">
      <alignment horizontal="center"/>
      <protection hidden="1" locked="0"/>
    </xf>
    <xf numFmtId="182" fontId="0" fillId="7" borderId="20" xfId="0" applyNumberFormat="1" applyFill="1" applyBorder="1" applyAlignment="1" applyProtection="1">
      <alignment horizontal="center"/>
      <protection hidden="1" locked="0"/>
    </xf>
    <xf numFmtId="0" fontId="0" fillId="0" borderId="0" xfId="0" applyFill="1" applyBorder="1" applyAlignment="1" applyProtection="1">
      <alignment horizontal="center"/>
      <protection hidden="1" locked="0"/>
    </xf>
    <xf numFmtId="0" fontId="0" fillId="0" borderId="14" xfId="0" applyFill="1" applyBorder="1" applyAlignment="1" applyProtection="1">
      <alignment horizontal="center"/>
      <protection hidden="1" locked="0"/>
    </xf>
    <xf numFmtId="0" fontId="43" fillId="0" borderId="0" xfId="0" applyFont="1" applyAlignment="1" applyProtection="1">
      <alignment horizontal="center"/>
      <protection hidden="1" locked="0"/>
    </xf>
    <xf numFmtId="180" fontId="0" fillId="0" borderId="0" xfId="0" applyNumberFormat="1" applyAlignment="1" applyProtection="1">
      <alignment/>
      <protection hidden="1"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5</xdr:row>
      <xdr:rowOff>0</xdr:rowOff>
    </xdr:from>
    <xdr:to>
      <xdr:col>5</xdr:col>
      <xdr:colOff>76200</xdr:colOff>
      <xdr:row>5</xdr:row>
      <xdr:rowOff>19050</xdr:rowOff>
    </xdr:to>
    <xdr:sp>
      <xdr:nvSpPr>
        <xdr:cNvPr id="1" name="2 Düz Bağlayıcı"/>
        <xdr:cNvSpPr>
          <a:spLocks/>
        </xdr:cNvSpPr>
      </xdr:nvSpPr>
      <xdr:spPr>
        <a:xfrm flipV="1">
          <a:off x="1800225" y="1238250"/>
          <a:ext cx="2247900" cy="190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41"/>
  <sheetViews>
    <sheetView tabSelected="1" zoomScale="85" zoomScaleNormal="85" zoomScaleSheetLayoutView="85" zoomScalePageLayoutView="0" workbookViewId="0" topLeftCell="A1">
      <selection activeCell="L18" sqref="L18"/>
    </sheetView>
  </sheetViews>
  <sheetFormatPr defaultColWidth="9.140625" defaultRowHeight="15"/>
  <cols>
    <col min="1" max="1" width="4.00390625" style="3" customWidth="1"/>
    <col min="2" max="2" width="18.140625" style="3" customWidth="1"/>
    <col min="3" max="3" width="11.140625" style="3" customWidth="1"/>
    <col min="4" max="4" width="16.00390625" style="3" customWidth="1"/>
    <col min="5" max="5" width="10.28125" style="3" customWidth="1"/>
    <col min="6" max="6" width="16.421875" style="3" bestFit="1" customWidth="1"/>
    <col min="7" max="7" width="15.00390625" style="3" customWidth="1"/>
    <col min="8" max="8" width="11.7109375" style="3" customWidth="1"/>
    <col min="9" max="9" width="14.7109375" style="3" customWidth="1"/>
    <col min="10" max="10" width="11.00390625" style="3" customWidth="1"/>
    <col min="11" max="11" width="7.421875" style="3" bestFit="1" customWidth="1"/>
    <col min="12" max="12" width="3.8515625" style="3" customWidth="1"/>
    <col min="13" max="13" width="11.421875" style="3" bestFit="1" customWidth="1"/>
    <col min="14" max="14" width="6.7109375" style="3" bestFit="1" customWidth="1"/>
    <col min="15" max="15" width="4.00390625" style="3" customWidth="1"/>
    <col min="16" max="16" width="11.421875" style="3" bestFit="1" customWidth="1"/>
    <col min="17" max="17" width="6.7109375" style="3" bestFit="1" customWidth="1"/>
    <col min="18" max="18" width="4.421875" style="3" customWidth="1"/>
    <col min="19" max="19" width="11.421875" style="3" bestFit="1" customWidth="1"/>
    <col min="20" max="20" width="6.7109375" style="3" bestFit="1" customWidth="1"/>
    <col min="21" max="16384" width="9.140625" style="3" customWidth="1"/>
  </cols>
  <sheetData>
    <row r="1" spans="2:7" ht="24" customHeight="1">
      <c r="B1" s="2" t="s">
        <v>1</v>
      </c>
      <c r="C1" s="2"/>
      <c r="D1" s="2"/>
      <c r="E1" s="2"/>
      <c r="F1" s="2"/>
      <c r="G1" s="2"/>
    </row>
    <row r="2" spans="2:7" ht="24" customHeight="1">
      <c r="B2" s="2" t="s">
        <v>6</v>
      </c>
      <c r="C2" s="4"/>
      <c r="D2" s="4"/>
      <c r="E2" s="4"/>
      <c r="F2" s="4"/>
      <c r="G2" s="4"/>
    </row>
    <row r="3" spans="2:30" ht="16.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V3" s="6"/>
      <c r="W3" s="6"/>
      <c r="X3" s="6"/>
      <c r="Y3" s="6"/>
      <c r="Z3" s="6"/>
      <c r="AA3" s="6"/>
      <c r="AB3" s="6"/>
      <c r="AC3" s="6"/>
      <c r="AD3" s="6"/>
    </row>
    <row r="4" spans="2:22" ht="16.5" customHeight="1">
      <c r="B4" s="7"/>
      <c r="C4" s="8"/>
      <c r="D4" s="8"/>
      <c r="E4" s="8"/>
      <c r="F4" s="8"/>
      <c r="G4" s="9"/>
      <c r="I4" s="10"/>
      <c r="J4" s="10"/>
      <c r="K4" s="10"/>
      <c r="L4" s="10"/>
      <c r="N4" s="6"/>
      <c r="O4" s="6"/>
      <c r="P4" s="6"/>
      <c r="Q4" s="6"/>
      <c r="R4" s="6"/>
      <c r="S4" s="6"/>
      <c r="T4" s="6"/>
      <c r="U4" s="6"/>
      <c r="V4" s="6"/>
    </row>
    <row r="5" spans="2:22" ht="16.5" customHeight="1">
      <c r="B5" s="11" t="s">
        <v>0</v>
      </c>
      <c r="C5" s="12" t="s">
        <v>40</v>
      </c>
      <c r="D5" s="12" t="s">
        <v>37</v>
      </c>
      <c r="E5" s="12" t="s">
        <v>38</v>
      </c>
      <c r="F5" s="12"/>
      <c r="G5" s="13"/>
      <c r="I5" s="10"/>
      <c r="J5" s="10"/>
      <c r="K5" s="10"/>
      <c r="L5" s="10"/>
      <c r="N5" s="6"/>
      <c r="O5" s="6"/>
      <c r="P5" s="6"/>
      <c r="Q5" s="6"/>
      <c r="R5" s="6"/>
      <c r="S5" s="6"/>
      <c r="T5" s="6"/>
      <c r="U5" s="6"/>
      <c r="V5" s="6"/>
    </row>
    <row r="6" spans="2:22" ht="16.5" customHeight="1">
      <c r="B6" s="14"/>
      <c r="C6" s="12"/>
      <c r="D6" s="12" t="s">
        <v>39</v>
      </c>
      <c r="E6" s="12" t="s">
        <v>36</v>
      </c>
      <c r="F6" s="12"/>
      <c r="G6" s="13"/>
      <c r="I6" s="10"/>
      <c r="J6" s="10"/>
      <c r="K6" s="10"/>
      <c r="L6" s="10"/>
      <c r="N6" s="6"/>
      <c r="O6" s="6"/>
      <c r="P6" s="6"/>
      <c r="Q6" s="6"/>
      <c r="R6" s="6"/>
      <c r="S6" s="6"/>
      <c r="T6" s="6"/>
      <c r="U6" s="6"/>
      <c r="V6" s="6"/>
    </row>
    <row r="7" spans="2:22" ht="16.5" customHeight="1">
      <c r="B7" s="14" t="s">
        <v>4</v>
      </c>
      <c r="C7" s="1"/>
      <c r="D7" s="6"/>
      <c r="E7" s="6"/>
      <c r="F7" s="6"/>
      <c r="G7" s="15"/>
      <c r="N7" s="6"/>
      <c r="O7" s="6"/>
      <c r="P7" s="6"/>
      <c r="Q7" s="6"/>
      <c r="R7" s="6"/>
      <c r="S7" s="6"/>
      <c r="T7" s="6"/>
      <c r="U7" s="6"/>
      <c r="V7" s="6"/>
    </row>
    <row r="8" spans="2:22" ht="16.5" customHeight="1">
      <c r="B8" s="14" t="s">
        <v>5</v>
      </c>
      <c r="C8" s="1"/>
      <c r="D8" s="1"/>
      <c r="E8" s="1"/>
      <c r="F8" s="1"/>
      <c r="G8" s="13"/>
      <c r="N8" s="6"/>
      <c r="O8" s="6"/>
      <c r="P8" s="6"/>
      <c r="Q8" s="6"/>
      <c r="R8" s="6"/>
      <c r="S8" s="6"/>
      <c r="T8" s="6"/>
      <c r="U8" s="6"/>
      <c r="V8" s="6"/>
    </row>
    <row r="9" spans="2:22" ht="16.5" customHeight="1">
      <c r="B9" s="14" t="s">
        <v>3</v>
      </c>
      <c r="C9" s="1"/>
      <c r="D9" s="1"/>
      <c r="E9" s="1"/>
      <c r="F9" s="1"/>
      <c r="G9" s="13"/>
      <c r="N9" s="6"/>
      <c r="O9" s="6"/>
      <c r="P9" s="6"/>
      <c r="Q9" s="6"/>
      <c r="R9" s="6"/>
      <c r="S9" s="6"/>
      <c r="T9" s="6"/>
      <c r="U9" s="6"/>
      <c r="V9" s="6"/>
    </row>
    <row r="10" spans="2:22" ht="16.5" customHeight="1">
      <c r="B10" s="22" t="s">
        <v>7</v>
      </c>
      <c r="C10" s="19"/>
      <c r="D10" s="19"/>
      <c r="E10" s="19"/>
      <c r="F10" s="19"/>
      <c r="G10" s="20"/>
      <c r="N10" s="6"/>
      <c r="O10" s="6"/>
      <c r="P10" s="6"/>
      <c r="Q10" s="6"/>
      <c r="R10" s="6"/>
      <c r="S10" s="6"/>
      <c r="T10" s="6"/>
      <c r="U10" s="6"/>
      <c r="V10" s="6"/>
    </row>
    <row r="11" spans="3:22" ht="16.5" customHeight="1">
      <c r="C11" s="34" t="s">
        <v>27</v>
      </c>
      <c r="N11" s="6"/>
      <c r="O11" s="6"/>
      <c r="P11" s="6"/>
      <c r="Q11" s="6"/>
      <c r="R11" s="6"/>
      <c r="S11" s="6"/>
      <c r="T11" s="6"/>
      <c r="U11" s="6"/>
      <c r="V11" s="6"/>
    </row>
    <row r="12" spans="2:18" ht="16.5" customHeight="1">
      <c r="B12" s="23" t="s">
        <v>44</v>
      </c>
      <c r="C12" s="33">
        <v>0.0198</v>
      </c>
      <c r="D12" s="47" t="s">
        <v>13</v>
      </c>
      <c r="E12" s="47"/>
      <c r="F12" s="47"/>
      <c r="G12" s="48"/>
      <c r="H12" s="16"/>
      <c r="J12" s="6"/>
      <c r="K12" s="6"/>
      <c r="L12" s="6"/>
      <c r="M12" s="6"/>
      <c r="N12" s="6"/>
      <c r="O12" s="6"/>
      <c r="P12" s="6"/>
      <c r="Q12" s="6"/>
      <c r="R12" s="6"/>
    </row>
    <row r="13" spans="2:18" ht="16.5" customHeight="1">
      <c r="B13" s="17" t="s">
        <v>8</v>
      </c>
      <c r="C13" s="35">
        <v>1.5</v>
      </c>
      <c r="D13" s="49" t="s">
        <v>14</v>
      </c>
      <c r="E13" s="49"/>
      <c r="F13" s="49"/>
      <c r="G13" s="50"/>
      <c r="H13" s="16"/>
      <c r="J13" s="6"/>
      <c r="K13" s="6"/>
      <c r="L13" s="6"/>
      <c r="M13" s="6"/>
      <c r="N13" s="6"/>
      <c r="O13" s="6"/>
      <c r="P13" s="6"/>
      <c r="Q13" s="6"/>
      <c r="R13" s="6"/>
    </row>
    <row r="14" spans="2:18" ht="16.5" customHeight="1">
      <c r="B14" s="17" t="s">
        <v>9</v>
      </c>
      <c r="C14" s="32">
        <v>64.84</v>
      </c>
      <c r="D14" s="49" t="s">
        <v>10</v>
      </c>
      <c r="E14" s="49"/>
      <c r="F14" s="49"/>
      <c r="G14" s="50"/>
      <c r="H14" s="16"/>
      <c r="J14" s="6"/>
      <c r="K14" s="6"/>
      <c r="L14" s="6"/>
      <c r="M14" s="6"/>
      <c r="N14" s="6"/>
      <c r="O14" s="6"/>
      <c r="P14" s="6"/>
      <c r="Q14" s="6"/>
      <c r="R14" s="6"/>
    </row>
    <row r="15" spans="2:18" ht="16.5" customHeight="1">
      <c r="B15" s="17" t="s">
        <v>2</v>
      </c>
      <c r="C15" s="42">
        <v>150</v>
      </c>
      <c r="D15" s="55" t="s">
        <v>35</v>
      </c>
      <c r="E15" s="55"/>
      <c r="F15" s="55"/>
      <c r="G15" s="56"/>
      <c r="H15" s="16"/>
      <c r="J15" s="6"/>
      <c r="K15" s="6"/>
      <c r="L15" s="6"/>
      <c r="M15" s="6"/>
      <c r="N15" s="6"/>
      <c r="O15" s="6"/>
      <c r="P15" s="6"/>
      <c r="Q15" s="6"/>
      <c r="R15" s="6"/>
    </row>
    <row r="16" spans="2:18" ht="16.5" customHeight="1">
      <c r="B16" s="17" t="s">
        <v>11</v>
      </c>
      <c r="C16" s="43">
        <f>C12*1000/60</f>
        <v>0.33</v>
      </c>
      <c r="D16" s="1" t="s">
        <v>12</v>
      </c>
      <c r="E16" s="1"/>
      <c r="F16" s="1"/>
      <c r="G16" s="13"/>
      <c r="H16" s="16"/>
      <c r="J16" s="6"/>
      <c r="K16" s="6"/>
      <c r="L16" s="6"/>
      <c r="M16" s="6"/>
      <c r="N16" s="6"/>
      <c r="O16" s="6"/>
      <c r="P16" s="6"/>
      <c r="Q16" s="6"/>
      <c r="R16" s="6"/>
    </row>
    <row r="17" spans="2:18" ht="16.5" customHeight="1">
      <c r="B17" s="17" t="s">
        <v>15</v>
      </c>
      <c r="C17" s="51">
        <f>(6.05*C16^1.85*10^5)/(C15^1.85*C14^4.87)</f>
        <v>1.1004286632727317E-08</v>
      </c>
      <c r="D17" s="52"/>
      <c r="E17" s="1" t="s">
        <v>53</v>
      </c>
      <c r="F17" s="1"/>
      <c r="G17" s="13"/>
      <c r="H17" s="16"/>
      <c r="J17" s="6"/>
      <c r="K17" s="6"/>
      <c r="L17" s="6"/>
      <c r="M17" s="6"/>
      <c r="N17" s="6"/>
      <c r="O17" s="6"/>
      <c r="P17" s="6"/>
      <c r="Q17" s="6"/>
      <c r="R17" s="6"/>
    </row>
    <row r="18" spans="2:8" ht="16.5" customHeight="1">
      <c r="B18" s="17" t="s">
        <v>16</v>
      </c>
      <c r="C18" s="53">
        <f>C17*10.197</f>
        <v>1.1221071079392045E-07</v>
      </c>
      <c r="D18" s="54"/>
      <c r="E18" s="1" t="s">
        <v>52</v>
      </c>
      <c r="F18" s="1"/>
      <c r="G18" s="13"/>
      <c r="H18" s="16"/>
    </row>
    <row r="19" spans="2:8" ht="16.5" customHeight="1">
      <c r="B19" s="17" t="s">
        <v>34</v>
      </c>
      <c r="C19" s="45">
        <f>C17*C13</f>
        <v>1.6506429949090978E-08</v>
      </c>
      <c r="D19" s="46"/>
      <c r="E19" s="1" t="s">
        <v>51</v>
      </c>
      <c r="F19" s="1"/>
      <c r="G19" s="13"/>
      <c r="H19" s="16"/>
    </row>
    <row r="20" spans="2:8" ht="16.5" customHeight="1">
      <c r="B20" s="18" t="s">
        <v>33</v>
      </c>
      <c r="C20" s="45">
        <f>C18*C13</f>
        <v>1.6831606619088069E-07</v>
      </c>
      <c r="D20" s="46"/>
      <c r="E20" s="19" t="s">
        <v>52</v>
      </c>
      <c r="F20" s="19"/>
      <c r="G20" s="20"/>
      <c r="H20" s="16"/>
    </row>
    <row r="21" ht="16.5" customHeight="1">
      <c r="H21" s="16"/>
    </row>
    <row r="22" spans="2:8" ht="16.5" customHeight="1">
      <c r="B22" s="44" t="s">
        <v>17</v>
      </c>
      <c r="C22" s="44"/>
      <c r="D22" s="44"/>
      <c r="E22" s="44"/>
      <c r="F22" s="44"/>
      <c r="G22" s="44"/>
      <c r="H22" s="16"/>
    </row>
    <row r="23" spans="2:8" ht="16.5" customHeight="1">
      <c r="B23" s="21"/>
      <c r="C23" s="21"/>
      <c r="D23" s="21"/>
      <c r="E23" s="21"/>
      <c r="F23" s="21"/>
      <c r="G23" s="21"/>
      <c r="H23" s="21"/>
    </row>
    <row r="24" spans="2:8" ht="16.5" customHeight="1">
      <c r="B24" s="21"/>
      <c r="C24" s="21"/>
      <c r="D24" s="21"/>
      <c r="E24" s="21"/>
      <c r="F24" s="21"/>
      <c r="G24" s="21"/>
      <c r="H24" s="21"/>
    </row>
    <row r="25" spans="2:9" ht="15">
      <c r="B25" s="24" t="s">
        <v>18</v>
      </c>
      <c r="C25" s="24" t="s">
        <v>26</v>
      </c>
      <c r="D25" s="24" t="s">
        <v>28</v>
      </c>
      <c r="E25" s="24" t="s">
        <v>30</v>
      </c>
      <c r="F25" s="24" t="s">
        <v>41</v>
      </c>
      <c r="G25" s="24" t="s">
        <v>45</v>
      </c>
      <c r="H25" s="57" t="s">
        <v>43</v>
      </c>
      <c r="I25" s="57" t="s">
        <v>42</v>
      </c>
    </row>
    <row r="26" spans="2:9" ht="15">
      <c r="B26" s="26" t="s">
        <v>19</v>
      </c>
      <c r="C26" s="27">
        <v>2370</v>
      </c>
      <c r="D26" s="30">
        <f>C26/1000000</f>
        <v>0.00237</v>
      </c>
      <c r="E26" s="28">
        <f>SQRT(D26*4/3.14)*1000</f>
        <v>54.94641280606749</v>
      </c>
      <c r="F26" s="28">
        <v>6</v>
      </c>
      <c r="G26" s="31">
        <f>D26*F26</f>
        <v>0.01422</v>
      </c>
      <c r="H26" s="26">
        <v>14.48</v>
      </c>
      <c r="I26" s="58">
        <f>F26/H26</f>
        <v>0.4143646408839779</v>
      </c>
    </row>
    <row r="27" spans="2:9" ht="15">
      <c r="B27" s="26" t="s">
        <v>20</v>
      </c>
      <c r="C27" s="26">
        <v>2850</v>
      </c>
      <c r="D27" s="30">
        <f aca="true" t="shared" si="0" ref="D27:D32">C27/1000000</f>
        <v>0.00285</v>
      </c>
      <c r="E27" s="28">
        <f aca="true" t="shared" si="1" ref="E27:E32">SQRT(D27*4/3.14)*1000</f>
        <v>60.25423842691602</v>
      </c>
      <c r="F27" s="28">
        <v>6</v>
      </c>
      <c r="G27" s="31">
        <f aca="true" t="shared" si="2" ref="G27:G32">D27*F27</f>
        <v>0.0171</v>
      </c>
      <c r="H27" s="26">
        <v>13.94</v>
      </c>
      <c r="I27" s="58">
        <f aca="true" t="shared" si="3" ref="I27:I32">F27/H27</f>
        <v>0.430416068866571</v>
      </c>
    </row>
    <row r="28" spans="2:9" ht="15">
      <c r="B28" s="26" t="s">
        <v>21</v>
      </c>
      <c r="C28" s="26">
        <v>4482</v>
      </c>
      <c r="D28" s="30">
        <f t="shared" si="0"/>
        <v>0.004482</v>
      </c>
      <c r="E28" s="28">
        <f t="shared" si="1"/>
        <v>75.56159169927132</v>
      </c>
      <c r="F28" s="28">
        <v>6</v>
      </c>
      <c r="G28" s="31">
        <f t="shared" si="2"/>
        <v>0.026892</v>
      </c>
      <c r="H28" s="26">
        <v>15.92</v>
      </c>
      <c r="I28" s="58">
        <f t="shared" si="3"/>
        <v>0.3768844221105528</v>
      </c>
    </row>
    <row r="29" spans="2:9" ht="15">
      <c r="B29" s="26" t="s">
        <v>22</v>
      </c>
      <c r="C29" s="26">
        <v>3240</v>
      </c>
      <c r="D29" s="30">
        <f t="shared" si="0"/>
        <v>0.00324</v>
      </c>
      <c r="E29" s="28">
        <f t="shared" si="1"/>
        <v>64.24475492234247</v>
      </c>
      <c r="F29" s="28">
        <v>6</v>
      </c>
      <c r="G29" s="31">
        <f t="shared" si="2"/>
        <v>0.01944</v>
      </c>
      <c r="H29" s="26">
        <v>12.15</v>
      </c>
      <c r="I29" s="58">
        <f t="shared" si="3"/>
        <v>0.49382716049382713</v>
      </c>
    </row>
    <row r="30" spans="2:9" ht="15">
      <c r="B30" s="38" t="s">
        <v>23</v>
      </c>
      <c r="C30" s="39">
        <v>3300</v>
      </c>
      <c r="D30" s="40">
        <f t="shared" si="0"/>
        <v>0.0033</v>
      </c>
      <c r="E30" s="36">
        <f t="shared" si="1"/>
        <v>64.83688499651224</v>
      </c>
      <c r="F30" s="41">
        <v>6</v>
      </c>
      <c r="G30" s="37">
        <f t="shared" si="2"/>
        <v>0.019799999999999998</v>
      </c>
      <c r="H30" s="26">
        <v>11.93</v>
      </c>
      <c r="I30" s="58">
        <f t="shared" si="3"/>
        <v>0.5029337803855826</v>
      </c>
    </row>
    <row r="31" spans="2:9" ht="15">
      <c r="B31" s="26" t="s">
        <v>24</v>
      </c>
      <c r="C31" s="26">
        <v>3850</v>
      </c>
      <c r="D31" s="30">
        <f t="shared" si="0"/>
        <v>0.00385</v>
      </c>
      <c r="E31" s="28">
        <f t="shared" si="1"/>
        <v>70.03183989248116</v>
      </c>
      <c r="F31" s="28">
        <v>6</v>
      </c>
      <c r="G31" s="31">
        <f t="shared" si="2"/>
        <v>0.023100000000000002</v>
      </c>
      <c r="H31" s="26">
        <v>11.37</v>
      </c>
      <c r="I31" s="58">
        <f t="shared" si="3"/>
        <v>0.5277044854881267</v>
      </c>
    </row>
    <row r="32" spans="2:9" ht="15">
      <c r="B32" s="26" t="s">
        <v>25</v>
      </c>
      <c r="C32" s="26">
        <v>4830</v>
      </c>
      <c r="D32" s="30">
        <f t="shared" si="0"/>
        <v>0.00483</v>
      </c>
      <c r="E32" s="28">
        <f t="shared" si="1"/>
        <v>78.44020806982996</v>
      </c>
      <c r="F32" s="28">
        <v>6</v>
      </c>
      <c r="G32" s="31">
        <f t="shared" si="2"/>
        <v>0.02898</v>
      </c>
      <c r="H32" s="26">
        <v>10.37</v>
      </c>
      <c r="I32" s="58">
        <f t="shared" si="3"/>
        <v>0.5785920925747349</v>
      </c>
    </row>
    <row r="33" spans="2:8" ht="15">
      <c r="B33" s="26"/>
      <c r="D33" s="26"/>
      <c r="E33" s="26"/>
      <c r="F33" s="28"/>
      <c r="H33" s="21"/>
    </row>
    <row r="34" spans="2:8" ht="15">
      <c r="B34" s="29" t="s">
        <v>31</v>
      </c>
      <c r="C34" s="26"/>
      <c r="D34" s="26"/>
      <c r="E34" s="26"/>
      <c r="F34" s="28"/>
      <c r="G34" s="26" t="s">
        <v>29</v>
      </c>
      <c r="H34" s="21"/>
    </row>
    <row r="35" spans="2:8" ht="15">
      <c r="B35" s="29" t="s">
        <v>32</v>
      </c>
      <c r="C35" s="26"/>
      <c r="D35" s="26"/>
      <c r="E35" s="26"/>
      <c r="F35" s="26"/>
      <c r="G35" s="26"/>
      <c r="H35" s="21"/>
    </row>
    <row r="36" spans="2:8" ht="15">
      <c r="B36" s="29" t="s">
        <v>50</v>
      </c>
      <c r="C36" s="26"/>
      <c r="D36" s="26"/>
      <c r="E36" s="26"/>
      <c r="F36" s="26"/>
      <c r="G36" s="26"/>
      <c r="H36" s="21"/>
    </row>
    <row r="37" spans="2:8" ht="15">
      <c r="B37" s="26"/>
      <c r="C37" s="26"/>
      <c r="D37" s="26"/>
      <c r="E37" s="26"/>
      <c r="F37" s="26"/>
      <c r="G37" s="26"/>
      <c r="H37" s="21"/>
    </row>
    <row r="38" spans="2:8" ht="15">
      <c r="B38" s="29" t="s">
        <v>48</v>
      </c>
      <c r="C38" s="26"/>
      <c r="D38" s="26"/>
      <c r="E38" s="26"/>
      <c r="F38" s="26"/>
      <c r="G38" s="26"/>
      <c r="H38" s="21"/>
    </row>
    <row r="39" spans="2:8" ht="15">
      <c r="B39" s="25" t="s">
        <v>47</v>
      </c>
      <c r="C39" s="26"/>
      <c r="D39" s="26"/>
      <c r="E39" s="26"/>
      <c r="F39" s="26"/>
      <c r="G39" s="26"/>
      <c r="H39" s="21"/>
    </row>
    <row r="40" spans="2:8" ht="15">
      <c r="B40" s="29" t="s">
        <v>46</v>
      </c>
      <c r="C40" s="25"/>
      <c r="D40" s="25"/>
      <c r="E40" s="25"/>
      <c r="F40" s="25"/>
      <c r="G40" s="25"/>
      <c r="H40" s="21"/>
    </row>
    <row r="41" spans="2:8" ht="15">
      <c r="B41" s="25" t="s">
        <v>49</v>
      </c>
      <c r="C41" s="21"/>
      <c r="D41" s="21"/>
      <c r="E41" s="21"/>
      <c r="F41" s="21"/>
      <c r="G41" s="21"/>
      <c r="H41" s="21"/>
    </row>
  </sheetData>
  <sheetProtection selectLockedCells="1"/>
  <mergeCells count="9">
    <mergeCell ref="B22:G22"/>
    <mergeCell ref="C19:D19"/>
    <mergeCell ref="C20:D20"/>
    <mergeCell ref="D12:G12"/>
    <mergeCell ref="D14:G14"/>
    <mergeCell ref="D13:G13"/>
    <mergeCell ref="C17:D17"/>
    <mergeCell ref="C18:D18"/>
    <mergeCell ref="D15:G1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MTP</dc:creator>
  <cp:keywords/>
  <dc:description/>
  <cp:lastModifiedBy>Mimtek3</cp:lastModifiedBy>
  <cp:lastPrinted>2010-05-28T15:43:11Z</cp:lastPrinted>
  <dcterms:created xsi:type="dcterms:W3CDTF">2008-11-05T13:11:22Z</dcterms:created>
  <dcterms:modified xsi:type="dcterms:W3CDTF">2023-12-16T14:51:35Z</dcterms:modified>
  <cp:category/>
  <cp:version/>
  <cp:contentType/>
  <cp:contentStatus/>
</cp:coreProperties>
</file>